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GRESOS\ESMO 2023 (AC_CS)\03 SERVICES\Catering\INDUSTRY AREAS\"/>
    </mc:Choice>
  </mc:AlternateContent>
  <xr:revisionPtr revIDLastSave="0" documentId="8_{B5EF3FBF-DF78-43CA-A9E4-A18996FF1B39}" xr6:coauthVersionLast="47" xr6:coauthVersionMax="47" xr10:uidLastSave="{00000000-0000-0000-0000-000000000000}"/>
  <bookViews>
    <workbookView xWindow="-103" yWindow="-103" windowWidth="29692" windowHeight="11829" xr2:uid="{08E575F2-EC81-498B-9A5E-53ECD672935E}"/>
  </bookViews>
  <sheets>
    <sheet name="Hoja1" sheetId="1" r:id="rId1"/>
  </sheets>
  <definedNames>
    <definedName name="_xlnm.Print_Area" localSheetId="0">Hoja1!$A$1:$M$145</definedName>
    <definedName name="_xlnm.Print_Titles" localSheetId="0">Hoja1!$1:$7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3" i="1" l="1"/>
  <c r="M114" i="1"/>
  <c r="M115" i="1"/>
  <c r="M116" i="1"/>
  <c r="M117" i="1"/>
  <c r="M118" i="1"/>
  <c r="M119" i="1"/>
  <c r="M112" i="1"/>
  <c r="D120" i="1"/>
  <c r="E120" i="1"/>
  <c r="F120" i="1"/>
  <c r="G120" i="1"/>
  <c r="H120" i="1"/>
  <c r="I120" i="1"/>
  <c r="J120" i="1"/>
  <c r="K120" i="1"/>
  <c r="L120" i="1"/>
  <c r="C120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91" i="1"/>
  <c r="D109" i="1"/>
  <c r="E109" i="1"/>
  <c r="F109" i="1"/>
  <c r="G109" i="1"/>
  <c r="H109" i="1"/>
  <c r="I109" i="1"/>
  <c r="J109" i="1"/>
  <c r="K109" i="1"/>
  <c r="L109" i="1"/>
  <c r="C109" i="1"/>
  <c r="M84" i="1"/>
  <c r="M85" i="1"/>
  <c r="M86" i="1"/>
  <c r="M87" i="1"/>
  <c r="D88" i="1"/>
  <c r="E88" i="1"/>
  <c r="F88" i="1"/>
  <c r="G88" i="1"/>
  <c r="H88" i="1"/>
  <c r="I88" i="1"/>
  <c r="J88" i="1"/>
  <c r="K88" i="1"/>
  <c r="L88" i="1"/>
  <c r="M44" i="1"/>
  <c r="M45" i="1"/>
  <c r="L46" i="1"/>
  <c r="K46" i="1"/>
  <c r="J46" i="1"/>
  <c r="I46" i="1"/>
  <c r="H46" i="1"/>
  <c r="G46" i="1"/>
  <c r="F46" i="1"/>
  <c r="E46" i="1"/>
  <c r="D46" i="1"/>
  <c r="C46" i="1"/>
  <c r="M43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49" i="1"/>
  <c r="M38" i="1"/>
  <c r="D72" i="1"/>
  <c r="E72" i="1"/>
  <c r="F72" i="1"/>
  <c r="G72" i="1"/>
  <c r="H72" i="1"/>
  <c r="I72" i="1"/>
  <c r="J72" i="1"/>
  <c r="K72" i="1"/>
  <c r="L72" i="1"/>
  <c r="C72" i="1"/>
  <c r="D40" i="1"/>
  <c r="E40" i="1"/>
  <c r="F40" i="1"/>
  <c r="G40" i="1"/>
  <c r="H40" i="1"/>
  <c r="I40" i="1"/>
  <c r="J40" i="1"/>
  <c r="K40" i="1"/>
  <c r="L40" i="1"/>
  <c r="C40" i="1"/>
  <c r="D35" i="1"/>
  <c r="E35" i="1"/>
  <c r="F35" i="1"/>
  <c r="G35" i="1"/>
  <c r="H35" i="1"/>
  <c r="I35" i="1"/>
  <c r="J35" i="1"/>
  <c r="K35" i="1"/>
  <c r="L35" i="1"/>
  <c r="M32" i="1"/>
  <c r="M33" i="1"/>
  <c r="M34" i="1"/>
  <c r="C35" i="1"/>
  <c r="M83" i="1"/>
  <c r="M39" i="1"/>
  <c r="M31" i="1"/>
  <c r="C88" i="1"/>
  <c r="M40" i="1" l="1"/>
  <c r="M35" i="1"/>
  <c r="M109" i="1"/>
  <c r="M88" i="1"/>
  <c r="M72" i="1"/>
  <c r="M46" i="1"/>
  <c r="M120" i="1"/>
  <c r="B128" i="1" l="1"/>
  <c r="B129" i="1" s="1"/>
  <c r="B130" i="1" s="1"/>
</calcChain>
</file>

<file path=xl/sharedStrings.xml><?xml version="1.0" encoding="utf-8"?>
<sst xmlns="http://schemas.openxmlformats.org/spreadsheetml/2006/main" count="116" uniqueCount="107">
  <si>
    <t>EXHIBITION BOOTHS</t>
  </si>
  <si>
    <t>ORDER FORM</t>
  </si>
  <si>
    <t>Hall</t>
  </si>
  <si>
    <t>Booth Nº</t>
  </si>
  <si>
    <t>Company</t>
  </si>
  <si>
    <t>Contact</t>
  </si>
  <si>
    <t>Address</t>
  </si>
  <si>
    <t>Postal Code &amp; City</t>
  </si>
  <si>
    <t>Telephone Number</t>
  </si>
  <si>
    <t>Email</t>
  </si>
  <si>
    <t>Other phone number</t>
  </si>
  <si>
    <t>PLEASE RETURN THIS FORM TO: ANTARA CATERING</t>
  </si>
  <si>
    <t>EMAIL: esmocatering.exhibitors@areas.com</t>
  </si>
  <si>
    <t>SERVICE TYPE</t>
  </si>
  <si>
    <t>PRICE/PAX (VAT NOT INCL)</t>
  </si>
  <si>
    <t xml:space="preserve">Fri 20/10 </t>
  </si>
  <si>
    <t>Sat 21/10</t>
  </si>
  <si>
    <t xml:space="preserve">Sun 22/10 </t>
  </si>
  <si>
    <t xml:space="preserve">Mon 23/10 </t>
  </si>
  <si>
    <t xml:space="preserve">Tue 24/10 </t>
  </si>
  <si>
    <t>BREAKFAST</t>
  </si>
  <si>
    <t>TIME:</t>
  </si>
  <si>
    <t>€ TOTAL</t>
  </si>
  <si>
    <t>Mini croissant - 30 uds per tray</t>
  </si>
  <si>
    <t>Mini assorted pastries - 20 uds per tray</t>
  </si>
  <si>
    <t>Mini muffin tray- 25 uds per tray</t>
  </si>
  <si>
    <t>Tea biscuits (1/2 kg) - 45 uds per tray</t>
  </si>
  <si>
    <t>SWEET AND DESSERT TRAYS</t>
  </si>
  <si>
    <t>Tray micro petitt choux - 18 uds per tray</t>
  </si>
  <si>
    <t>Tray of natural fruit puff pastries - 18 uds per tray</t>
  </si>
  <si>
    <t>FRUITS</t>
  </si>
  <si>
    <t>Cup of fresh fruit (240 gr)</t>
  </si>
  <si>
    <t>Fresh cut fruit tray (1 kg)</t>
  </si>
  <si>
    <t>Basket of seasonal fruit (4 kg)</t>
  </si>
  <si>
    <t>SALAD TRY (units per tray)</t>
  </si>
  <si>
    <t>Spanish omelette (700 gr) - 1</t>
  </si>
  <si>
    <t>Assortment of mini sandwiches - 24</t>
  </si>
  <si>
    <t>Tray of mini wraps - 24</t>
  </si>
  <si>
    <t>Tray of stuffed bites - 16</t>
  </si>
  <si>
    <t>Tray of mini stuffed bites - 30</t>
  </si>
  <si>
    <t>Tray of mini bagels - 14</t>
  </si>
  <si>
    <t>Tray of mini filled croissants - 12</t>
  </si>
  <si>
    <t>Tray of mini vegetable bites - 30</t>
  </si>
  <si>
    <t>Tray of tartlets 5 flavors  - 35</t>
  </si>
  <si>
    <t>Combination tray of small baskets and rolls - 35</t>
  </si>
  <si>
    <t>Tray of puff pastries - 30</t>
  </si>
  <si>
    <t>Tray of Iberian ham buns - 12</t>
  </si>
  <si>
    <t>Tray of stuffed buns - 15</t>
  </si>
  <si>
    <t>Tray of mini quiche lorraine - 35</t>
  </si>
  <si>
    <t>Tray of pineapple and shrimp skewers with soy) - 12</t>
  </si>
  <si>
    <t>Tray of croquettes (15 gr the unit) - 30</t>
  </si>
  <si>
    <t>Assortment of cheeses (400 gr)</t>
  </si>
  <si>
    <t>Rosemary cured sheep cheese (500 gr)</t>
  </si>
  <si>
    <t>Tray of "bellota" Iberian ham (300 gr)</t>
  </si>
  <si>
    <t>Tray of Iberian ham (300 gr)</t>
  </si>
  <si>
    <t>Tray of Chorizo (500 gr)</t>
  </si>
  <si>
    <t>Galician Meat Pastry</t>
  </si>
  <si>
    <t>Galician Tuna Pastry</t>
  </si>
  <si>
    <t>SNACKS</t>
  </si>
  <si>
    <t>Homemade crisps (150 gr)</t>
  </si>
  <si>
    <t>Stuffed olives (120 gr)</t>
  </si>
  <si>
    <t>Crackers (350 gr)</t>
  </si>
  <si>
    <t>Salted almonds (1 kg)</t>
  </si>
  <si>
    <t>Japanese mix (1 kg)</t>
  </si>
  <si>
    <t>BEVERAGES</t>
  </si>
  <si>
    <t>Water Tower Rental 18 Litres + 100 cups</t>
  </si>
  <si>
    <t>Water bottle 19 l.+ 100 cups</t>
  </si>
  <si>
    <t>Coca cola can (pack 24 units)</t>
  </si>
  <si>
    <t>Coca cola Zero can (pack 24 units)</t>
  </si>
  <si>
    <t>Coca cola Zero Zero can (pack 24u.)</t>
  </si>
  <si>
    <t>Fanta orange can (24 units)</t>
  </si>
  <si>
    <t>Fanta lemon can (24 units)</t>
  </si>
  <si>
    <t>Nestea can (24 units)</t>
  </si>
  <si>
    <t>Sprite can (24 units)</t>
  </si>
  <si>
    <t>Tonic can (24 units)</t>
  </si>
  <si>
    <t>Mineral water brick (pack 12 units) 0,5 litres</t>
  </si>
  <si>
    <t>Mineral water 0,5 l. crystal no ret 20 units)</t>
  </si>
  <si>
    <t>Mineral water 0,5 l plast 100%recycled (pack 24 uds)</t>
  </si>
  <si>
    <t>Sparkling water 0,5b l (pack 24 units)</t>
  </si>
  <si>
    <t>Tomato juice 1 L.</t>
  </si>
  <si>
    <t>Orange juice 1 L.</t>
  </si>
  <si>
    <t>Peach juice 1 l.</t>
  </si>
  <si>
    <t>Pineapple juice 1 L.</t>
  </si>
  <si>
    <t>COFFEE SERVICES</t>
  </si>
  <si>
    <r>
      <t xml:space="preserve">Coffee machine rental with starter kit (100 coffee services) </t>
    </r>
    <r>
      <rPr>
        <b/>
        <sz val="11"/>
        <color theme="1"/>
        <rFont val="Arial Narrow"/>
        <family val="2"/>
      </rPr>
      <t>*</t>
    </r>
  </si>
  <si>
    <r>
      <t xml:space="preserve">Coffee machine rental with refill kit (50 coffee services) </t>
    </r>
    <r>
      <rPr>
        <b/>
        <sz val="11"/>
        <color theme="1"/>
        <rFont val="Arial Narrow"/>
        <family val="2"/>
      </rPr>
      <t>**</t>
    </r>
  </si>
  <si>
    <t>Decaffeinated refill pack (50 packs coffee services)</t>
  </si>
  <si>
    <t>Early grey tea (25 units)</t>
  </si>
  <si>
    <t>Forest Fruit (25 units)</t>
  </si>
  <si>
    <t>Chamomile (30 units)</t>
  </si>
  <si>
    <t xml:space="preserve">Mint infusions </t>
  </si>
  <si>
    <t>Soya or semi-skimmed milk 1 l.</t>
  </si>
  <si>
    <r>
      <rPr>
        <b/>
        <sz val="11"/>
        <color theme="1"/>
        <rFont val="Arial Narrow"/>
        <family val="2"/>
      </rPr>
      <t xml:space="preserve">* Starter Kit: </t>
    </r>
    <r>
      <rPr>
        <sz val="11"/>
        <color theme="1"/>
        <rFont val="Arial Narrow"/>
        <family val="2"/>
      </rPr>
      <t>100 Natural Coffee Capsules, 100 Sugar, 100 Stirrer, 6.25 liter water Bottle, 1 Milk Bottle, 50 cups of Coffee with Milk, 1 Bottle of Milk, 1 Bottle of Milk, 1 Bottle of Coffee with Milk, 1 Bottle of Milk, 1 Bottle of Coffee with Milk,50 cups of black coffee.</t>
    </r>
  </si>
  <si>
    <r>
      <rPr>
        <b/>
        <sz val="11"/>
        <color theme="1"/>
        <rFont val="Arial Narrow"/>
        <family val="2"/>
      </rPr>
      <t xml:space="preserve">** Refill Kit: </t>
    </r>
    <r>
      <rPr>
        <sz val="11"/>
        <color theme="1"/>
        <rFont val="Arial Narrow"/>
        <family val="2"/>
      </rPr>
      <t>50 Natural Coffee Capsules, 50 Sugar, 50 Stirrer, 6.25 liter water Bottle, 1 Milk Bottle, 50 Coffee with Milk Cups</t>
    </r>
  </si>
  <si>
    <t>TOTAL ORDER AMOUT TO BE INVOICED</t>
  </si>
  <si>
    <t>Subtotal order</t>
  </si>
  <si>
    <t>VAT 10%</t>
  </si>
  <si>
    <t>Total order</t>
  </si>
  <si>
    <r>
      <t xml:space="preserve">Note: </t>
    </r>
    <r>
      <rPr>
        <sz val="11"/>
        <color theme="1"/>
        <rFont val="Arial Narrow"/>
        <family val="2"/>
      </rPr>
      <t>To confirm the order this information must be completed</t>
    </r>
  </si>
  <si>
    <t>GENERAL TERMS &amp; CONDITIONS</t>
  </si>
  <si>
    <t>The minimum order will be for 100 €.</t>
  </si>
  <si>
    <t>Please note that the mentioned prices are excluding all taxes (10% VAT ).</t>
  </si>
  <si>
    <t>Once the order is sent to Antara Catering a formal invoice from IFEMA will be sent.</t>
  </si>
  <si>
    <t>An order is not confirmed until the payment is done.</t>
  </si>
  <si>
    <t>Any complaint shall be reported promptly, but not later than three days after the termination of the event.</t>
  </si>
  <si>
    <t>An event may be cancelled without cost to the customer not later than two weeks before its scheduled date.</t>
  </si>
  <si>
    <t>If the event is cancelled less than two weeks before the scheduled date 50% of the order will be charged.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</si>
</sst>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0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theme="1"/>
      <name val="Arial Narrow"/>
      <family val="2"/>
    </font>
    <font>
      <sz val="12"/>
      <color rgb="FF000000"/>
      <name val="Calibri"/>
      <family val="2"/>
      <scheme val="minor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b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6C72"/>
        <bgColor indexed="64"/>
      </patternFill>
    </fill>
    <fill>
      <patternFill patternType="solid">
        <fgColor rgb="FFDEFCFE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9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0" borderId="0" xfId="0" applyFont="1"/>
    <xf numFmtId="0" fontId="12" fillId="2" borderId="7" xfId="0" applyFont="1" applyFill="1" applyBorder="1"/>
    <xf numFmtId="0" fontId="12" fillId="2" borderId="2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164" fontId="4" fillId="2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2" borderId="0" xfId="0" applyFont="1" applyFill="1" applyAlignment="1">
      <alignment horizontal="left"/>
    </xf>
    <xf numFmtId="164" fontId="14" fillId="2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left" vertical="center" wrapText="1" indent="4"/>
    </xf>
    <xf numFmtId="0" fontId="13" fillId="0" borderId="6" xfId="0" applyFont="1" applyBorder="1" applyAlignment="1">
      <alignment vertical="center" wrapText="1"/>
    </xf>
    <xf numFmtId="164" fontId="13" fillId="0" borderId="4" xfId="0" applyNumberFormat="1" applyFont="1" applyBorder="1" applyAlignment="1">
      <alignment horizontal="left" vertical="center" wrapText="1" indent="4"/>
    </xf>
    <xf numFmtId="0" fontId="4" fillId="0" borderId="0" xfId="0" applyFont="1" applyAlignment="1">
      <alignment vertical="center" wrapText="1"/>
    </xf>
    <xf numFmtId="0" fontId="4" fillId="4" borderId="7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4" fillId="2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FCFE"/>
      <color rgb="FF026C72"/>
      <color rgb="FFCEFCFE"/>
      <color rgb="FFB8FBFE"/>
      <color rgb="FFD8A830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329709</xdr:colOff>
      <xdr:row>134</xdr:row>
      <xdr:rowOff>72399</xdr:rowOff>
    </xdr:from>
    <xdr:to>
      <xdr:col>12</xdr:col>
      <xdr:colOff>629196</xdr:colOff>
      <xdr:row>135</xdr:row>
      <xdr:rowOff>284932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0EB029C-0854-9107-1D8F-88EE8BE57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566" y="28313729"/>
          <a:ext cx="1842419" cy="392383"/>
        </a:xfrm>
        <a:prstGeom prst="rect">
          <a:avLst/>
        </a:prstGeom>
      </xdr:spPr>
    </xdr:pic>
    <xdr:clientData/>
  </xdr:twoCellAnchor>
  <xdr:twoCellAnchor editAs="oneCell">
    <xdr:from>
      <xdr:col>0</xdr:col>
      <xdr:colOff>19839</xdr:colOff>
      <xdr:row>0</xdr:row>
      <xdr:rowOff>0</xdr:rowOff>
    </xdr:from>
    <xdr:to>
      <xdr:col>13</xdr:col>
      <xdr:colOff>1860</xdr:colOff>
      <xdr:row>2</xdr:row>
      <xdr:rowOff>2407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6EF8D2-F604-1C65-4A03-F2C4AF403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39" y="0"/>
          <a:ext cx="9919201" cy="2498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ara.madrid@are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1C48-967A-48D0-9A82-A36F25FD03CB}">
  <sheetPr>
    <pageSetUpPr fitToPage="1"/>
  </sheetPr>
  <dimension ref="A1:P142"/>
  <sheetViews>
    <sheetView tabSelected="1" zoomScale="115" zoomScaleNormal="115" zoomScaleSheetLayoutView="87" workbookViewId="0"/>
  </sheetViews>
  <sheetFormatPr defaultColWidth="11.42578125" defaultRowHeight="14.45"/>
  <cols>
    <col min="1" max="1" width="45.85546875" style="2" customWidth="1"/>
    <col min="2" max="2" width="15.42578125" style="2" customWidth="1"/>
    <col min="3" max="9" width="7" style="2" customWidth="1"/>
    <col min="10" max="10" width="8" style="2" customWidth="1"/>
    <col min="11" max="12" width="7" style="2" customWidth="1"/>
    <col min="13" max="13" width="9.85546875" style="3" customWidth="1"/>
    <col min="14" max="16384" width="11.42578125" style="1"/>
  </cols>
  <sheetData>
    <row r="1" spans="1:13" ht="181.5" customHeight="1"/>
    <row r="4" spans="1:13" ht="15" thickBot="1"/>
    <row r="5" spans="1:13" ht="21.75" customHeight="1" thickBot="1">
      <c r="A5" s="63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ht="21.75" customHeight="1" thickBot="1">
      <c r="A6" s="63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</row>
    <row r="7" spans="1:13" ht="15" thickBot="1">
      <c r="A7" s="7"/>
      <c r="B7" s="7"/>
      <c r="C7" s="7"/>
      <c r="D7" s="7"/>
      <c r="E7" s="7"/>
      <c r="F7" s="7"/>
    </row>
    <row r="8" spans="1:13" s="9" customFormat="1" ht="15.95" thickBot="1">
      <c r="A8" s="51" t="s">
        <v>2</v>
      </c>
      <c r="B8" s="52"/>
      <c r="C8" s="48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1:13" s="9" customFormat="1" ht="15.95" thickBot="1">
      <c r="A9" s="55" t="s">
        <v>3</v>
      </c>
      <c r="B9" s="56"/>
      <c r="C9" s="48"/>
      <c r="D9" s="49"/>
      <c r="E9" s="49"/>
      <c r="F9" s="49"/>
      <c r="G9" s="49"/>
      <c r="H9" s="49"/>
      <c r="I9" s="49"/>
      <c r="J9" s="49"/>
      <c r="K9" s="49"/>
      <c r="L9" s="49"/>
      <c r="M9" s="50"/>
    </row>
    <row r="10" spans="1:13" s="9" customFormat="1" ht="15.95" thickBo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s="9" customFormat="1" ht="15.95" thickBot="1">
      <c r="A11" s="51" t="s">
        <v>4</v>
      </c>
      <c r="B11" s="52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s="9" customFormat="1" ht="15.95" thickBot="1">
      <c r="A12" s="53" t="s">
        <v>5</v>
      </c>
      <c r="B12" s="54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50"/>
    </row>
    <row r="13" spans="1:13" s="9" customFormat="1" ht="15.95" thickBot="1">
      <c r="A13" s="53" t="s">
        <v>6</v>
      </c>
      <c r="B13" s="54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1:13" s="9" customFormat="1" ht="15.95" thickBot="1">
      <c r="A14" s="53" t="s">
        <v>7</v>
      </c>
      <c r="B14" s="54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50"/>
    </row>
    <row r="15" spans="1:13" s="9" customFormat="1" ht="15.95" thickBot="1">
      <c r="A15" s="53" t="s">
        <v>8</v>
      </c>
      <c r="B15" s="54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50"/>
    </row>
    <row r="16" spans="1:13" s="9" customFormat="1" ht="15.95" thickBot="1">
      <c r="A16" s="53" t="s">
        <v>9</v>
      </c>
      <c r="B16" s="54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1:16" s="9" customFormat="1" ht="15.95" thickBot="1">
      <c r="A17" s="55" t="s">
        <v>10</v>
      </c>
      <c r="B17" s="56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1:16" s="9" customFormat="1" ht="15.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20" spans="1:16" ht="15" thickBot="1">
      <c r="A20" s="6"/>
      <c r="B20" s="6"/>
      <c r="C20" s="6"/>
      <c r="D20" s="6"/>
      <c r="E20" s="6"/>
      <c r="F20" s="6"/>
    </row>
    <row r="21" spans="1:16" s="9" customFormat="1" ht="18" customHeight="1" thickBot="1">
      <c r="A21" s="36" t="s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P21" s="12"/>
    </row>
    <row r="22" spans="1:16" ht="18" customHeight="1" thickBot="1">
      <c r="A22" s="60" t="s">
        <v>12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1:16" ht="15.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6" ht="15.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6" ht="15" thickBot="1"/>
    <row r="26" spans="1:16" ht="15" thickBot="1">
      <c r="A26" s="45" t="s">
        <v>13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</row>
    <row r="28" spans="1:16" ht="15" customHeight="1"/>
    <row r="29" spans="1:16" s="2" customFormat="1" ht="43.5" customHeight="1">
      <c r="B29" s="14" t="s">
        <v>14</v>
      </c>
      <c r="C29" s="69" t="s">
        <v>15</v>
      </c>
      <c r="D29" s="70"/>
      <c r="E29" s="69" t="s">
        <v>16</v>
      </c>
      <c r="F29" s="70"/>
      <c r="G29" s="69" t="s">
        <v>17</v>
      </c>
      <c r="H29" s="70"/>
      <c r="I29" s="69" t="s">
        <v>18</v>
      </c>
      <c r="J29" s="70"/>
      <c r="K29" s="69" t="s">
        <v>19</v>
      </c>
      <c r="L29" s="70"/>
      <c r="M29" s="4"/>
    </row>
    <row r="30" spans="1:16" s="2" customFormat="1" ht="21.75" customHeight="1">
      <c r="A30" s="13" t="s">
        <v>20</v>
      </c>
      <c r="B30" s="14" t="s">
        <v>21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 t="s">
        <v>22</v>
      </c>
    </row>
    <row r="31" spans="1:16" s="2" customFormat="1" ht="14.1">
      <c r="A31" s="17" t="s">
        <v>23</v>
      </c>
      <c r="B31" s="18">
        <v>34.75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19">
        <f>+(B31*C31)+(B31*D31)+(B31*F31)+(B31*H31)+(J31*B31)+(B31*L31)+(B31*E31)+(B31*G31)+(B31*I31)+(B31*K31)</f>
        <v>0</v>
      </c>
    </row>
    <row r="32" spans="1:16" s="2" customFormat="1" ht="14.1">
      <c r="A32" s="17" t="s">
        <v>24</v>
      </c>
      <c r="B32" s="18">
        <v>38.75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19">
        <f t="shared" ref="M32:M34" si="0">+(B32*C32)+(B32*D32)+(B32*F32)+(B32*H32)+(J32*B32)+(B32*L32)+(B32*E32)+(B32*G32)+(B32*I32)+(B32*K32)</f>
        <v>0</v>
      </c>
    </row>
    <row r="33" spans="1:13" s="2" customFormat="1" ht="14.1">
      <c r="A33" s="17" t="s">
        <v>25</v>
      </c>
      <c r="B33" s="18">
        <v>58.75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19">
        <f t="shared" si="0"/>
        <v>0</v>
      </c>
    </row>
    <row r="34" spans="1:13" s="2" customFormat="1" ht="14.1">
      <c r="A34" s="17" t="s">
        <v>26</v>
      </c>
      <c r="B34" s="18">
        <v>35.5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19">
        <f t="shared" si="0"/>
        <v>0</v>
      </c>
    </row>
    <row r="35" spans="1:13" s="2" customFormat="1" ht="14.1">
      <c r="C35" s="20">
        <f>SUM(C31:C34)</f>
        <v>0</v>
      </c>
      <c r="D35" s="20">
        <f t="shared" ref="D35:L35" si="1">SUM(D31:D34)</f>
        <v>0</v>
      </c>
      <c r="E35" s="20">
        <f t="shared" si="1"/>
        <v>0</v>
      </c>
      <c r="F35" s="20">
        <f t="shared" si="1"/>
        <v>0</v>
      </c>
      <c r="G35" s="20">
        <f t="shared" si="1"/>
        <v>0</v>
      </c>
      <c r="H35" s="20">
        <f t="shared" si="1"/>
        <v>0</v>
      </c>
      <c r="I35" s="20">
        <f t="shared" si="1"/>
        <v>0</v>
      </c>
      <c r="J35" s="20">
        <f t="shared" si="1"/>
        <v>0</v>
      </c>
      <c r="K35" s="20">
        <f t="shared" si="1"/>
        <v>0</v>
      </c>
      <c r="L35" s="20">
        <f t="shared" si="1"/>
        <v>0</v>
      </c>
      <c r="M35" s="19">
        <f>SUM(M31:M34)</f>
        <v>0</v>
      </c>
    </row>
    <row r="36" spans="1:13" s="2" customFormat="1" ht="14.1"/>
    <row r="37" spans="1:13" s="2" customFormat="1" ht="14.1">
      <c r="A37" s="13" t="s">
        <v>27</v>
      </c>
    </row>
    <row r="38" spans="1:13" s="2" customFormat="1" ht="14.1">
      <c r="A38" s="17" t="s">
        <v>28</v>
      </c>
      <c r="B38" s="18">
        <v>45.875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19">
        <f>+(B38*C38)+(B38*D38)+(B38*F38)+(B38*H38)+(J38*B38)+(B38*L38)+(B38*E38)+(B38*G38)+(B38*I38)+(B38*K38)</f>
        <v>0</v>
      </c>
    </row>
    <row r="39" spans="1:13" s="2" customFormat="1" ht="14.1">
      <c r="A39" s="17" t="s">
        <v>29</v>
      </c>
      <c r="B39" s="18">
        <v>45.875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19">
        <f t="shared" ref="M39" si="2">+(B39*C39)+(B39*D39)+(B39*F39)+(B39*H39)+(J39*B39)+(B39*L39)+(B39*E39)+(B39*G39)+(B39*I39)+(B39*K39)</f>
        <v>0</v>
      </c>
    </row>
    <row r="40" spans="1:13" s="2" customFormat="1" ht="14.1">
      <c r="C40" s="20">
        <f>SUM(C38:C39)</f>
        <v>0</v>
      </c>
      <c r="D40" s="20">
        <f t="shared" ref="D40:L40" si="3">SUM(D38:D39)</f>
        <v>0</v>
      </c>
      <c r="E40" s="20">
        <f t="shared" si="3"/>
        <v>0</v>
      </c>
      <c r="F40" s="20">
        <f t="shared" si="3"/>
        <v>0</v>
      </c>
      <c r="G40" s="20">
        <f t="shared" si="3"/>
        <v>0</v>
      </c>
      <c r="H40" s="20">
        <f t="shared" si="3"/>
        <v>0</v>
      </c>
      <c r="I40" s="20">
        <f t="shared" si="3"/>
        <v>0</v>
      </c>
      <c r="J40" s="20">
        <f t="shared" si="3"/>
        <v>0</v>
      </c>
      <c r="K40" s="20">
        <f t="shared" si="3"/>
        <v>0</v>
      </c>
      <c r="L40" s="20">
        <f t="shared" si="3"/>
        <v>0</v>
      </c>
      <c r="M40" s="19">
        <f>SUM(M38:M39)</f>
        <v>0</v>
      </c>
    </row>
    <row r="41" spans="1:13" s="2" customFormat="1" ht="14.1">
      <c r="C41" s="4"/>
      <c r="D41" s="4"/>
      <c r="E41" s="4"/>
      <c r="F41" s="4"/>
      <c r="G41" s="4"/>
      <c r="H41" s="4"/>
      <c r="I41" s="4"/>
      <c r="J41" s="4"/>
      <c r="K41" s="4"/>
      <c r="L41" s="4"/>
      <c r="M41" s="21"/>
    </row>
    <row r="42" spans="1:13" s="2" customFormat="1" ht="14.1">
      <c r="A42" s="13" t="s">
        <v>30</v>
      </c>
    </row>
    <row r="43" spans="1:13" s="2" customFormat="1" ht="14.1">
      <c r="A43" s="17" t="s">
        <v>31</v>
      </c>
      <c r="B43" s="18">
        <v>6.1875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19">
        <f>+(B43*C43)+(B43*D43)+(B43*F43)+(B43*H43)+(J43*B43)+(B43*L43)+(B43*E43)+(B43*G43)+(B43*I43)+(B43*K43)</f>
        <v>0</v>
      </c>
    </row>
    <row r="44" spans="1:13" s="2" customFormat="1" ht="14.1">
      <c r="A44" s="17" t="s">
        <v>32</v>
      </c>
      <c r="B44" s="18">
        <v>36.4375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19">
        <f t="shared" ref="M44:M45" si="4">+(B44*C44)+(B44*D44)+(B44*F44)+(B44*H44)+(J44*B44)+(B44*L44)+(B44*E44)+(B44*G44)+(B44*I44)+(B44*K44)</f>
        <v>0</v>
      </c>
    </row>
    <row r="45" spans="1:13" s="2" customFormat="1" ht="14.1">
      <c r="A45" s="17" t="s">
        <v>33</v>
      </c>
      <c r="B45" s="18">
        <v>49.5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19">
        <f t="shared" si="4"/>
        <v>0</v>
      </c>
    </row>
    <row r="46" spans="1:13" s="2" customFormat="1" ht="14.1">
      <c r="C46" s="20">
        <f>SUM(C43:C45)</f>
        <v>0</v>
      </c>
      <c r="D46" s="20">
        <f t="shared" ref="D46" si="5">SUM(D43:D45)</f>
        <v>0</v>
      </c>
      <c r="E46" s="20">
        <f t="shared" ref="E46" si="6">SUM(E43:E45)</f>
        <v>0</v>
      </c>
      <c r="F46" s="20">
        <f t="shared" ref="F46" si="7">SUM(F43:F45)</f>
        <v>0</v>
      </c>
      <c r="G46" s="20">
        <f t="shared" ref="G46" si="8">SUM(G43:G45)</f>
        <v>0</v>
      </c>
      <c r="H46" s="20">
        <f t="shared" ref="H46" si="9">SUM(H43:H45)</f>
        <v>0</v>
      </c>
      <c r="I46" s="20">
        <f t="shared" ref="I46" si="10">SUM(I43:I45)</f>
        <v>0</v>
      </c>
      <c r="J46" s="20">
        <f t="shared" ref="J46" si="11">SUM(J43:J45)</f>
        <v>0</v>
      </c>
      <c r="K46" s="20">
        <f t="shared" ref="K46" si="12">SUM(K43:K45)</f>
        <v>0</v>
      </c>
      <c r="L46" s="20">
        <f t="shared" ref="L46" si="13">SUM(L43:L45)</f>
        <v>0</v>
      </c>
      <c r="M46" s="19">
        <f>SUM(M43:M45)</f>
        <v>0</v>
      </c>
    </row>
    <row r="47" spans="1:13" s="2" customFormat="1" ht="14.1">
      <c r="C47" s="4"/>
    </row>
    <row r="48" spans="1:13" s="2" customFormat="1" ht="14.1">
      <c r="A48" s="13" t="s">
        <v>34</v>
      </c>
    </row>
    <row r="49" spans="1:13" s="2" customFormat="1" ht="14.1">
      <c r="A49" s="17" t="s">
        <v>35</v>
      </c>
      <c r="B49" s="18">
        <v>19.75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19">
        <f>+(B49*C49)+(B49*D49)+(B49*F49)+(B49*H49)+(J49*B49)+(B49*L49)+(B49*E49)+(B49*G49)+(B49*I49)+(B49*K49)</f>
        <v>0</v>
      </c>
    </row>
    <row r="50" spans="1:13" s="2" customFormat="1" ht="14.1">
      <c r="A50" s="17" t="s">
        <v>36</v>
      </c>
      <c r="B50" s="18">
        <v>41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19">
        <f t="shared" ref="M50:M71" si="14">+(B50*C50)+(B50*D50)+(B50*F50)+(B50*H50)+(J50*B50)+(B50*L50)+(B50*E50)+(B50*G50)+(B50*I50)+(B50*K50)</f>
        <v>0</v>
      </c>
    </row>
    <row r="51" spans="1:13" s="2" customFormat="1" ht="14.1">
      <c r="A51" s="17" t="s">
        <v>37</v>
      </c>
      <c r="B51" s="18">
        <v>67.875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19">
        <f t="shared" si="14"/>
        <v>0</v>
      </c>
    </row>
    <row r="52" spans="1:13" s="2" customFormat="1" ht="14.1">
      <c r="A52" s="17" t="s">
        <v>38</v>
      </c>
      <c r="B52" s="18">
        <v>46.625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19">
        <f t="shared" si="14"/>
        <v>0</v>
      </c>
    </row>
    <row r="53" spans="1:13" s="2" customFormat="1" ht="14.1">
      <c r="A53" s="17" t="s">
        <v>39</v>
      </c>
      <c r="B53" s="18">
        <v>63.125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19">
        <f t="shared" si="14"/>
        <v>0</v>
      </c>
    </row>
    <row r="54" spans="1:13" s="2" customFormat="1" ht="14.1">
      <c r="A54" s="17" t="s">
        <v>40</v>
      </c>
      <c r="B54" s="18">
        <v>57.375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19">
        <f t="shared" si="14"/>
        <v>0</v>
      </c>
    </row>
    <row r="55" spans="1:13" s="2" customFormat="1" ht="14.1">
      <c r="A55" s="17" t="s">
        <v>41</v>
      </c>
      <c r="B55" s="18">
        <v>51.875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19">
        <f t="shared" si="14"/>
        <v>0</v>
      </c>
    </row>
    <row r="56" spans="1:13" s="2" customFormat="1" ht="14.1">
      <c r="A56" s="17" t="s">
        <v>42</v>
      </c>
      <c r="B56" s="18">
        <v>63.125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19">
        <f t="shared" si="14"/>
        <v>0</v>
      </c>
    </row>
    <row r="57" spans="1:13" s="2" customFormat="1" ht="14.1">
      <c r="A57" s="17" t="s">
        <v>43</v>
      </c>
      <c r="B57" s="18">
        <v>69.75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19">
        <f t="shared" si="14"/>
        <v>0</v>
      </c>
    </row>
    <row r="58" spans="1:13" s="2" customFormat="1" ht="14.1">
      <c r="A58" s="17" t="s">
        <v>44</v>
      </c>
      <c r="B58" s="18">
        <v>109.625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19">
        <f t="shared" si="14"/>
        <v>0</v>
      </c>
    </row>
    <row r="59" spans="1:13" s="2" customFormat="1" ht="14.1">
      <c r="A59" s="17" t="s">
        <v>45</v>
      </c>
      <c r="B59" s="18">
        <v>39.75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19">
        <f t="shared" si="14"/>
        <v>0</v>
      </c>
    </row>
    <row r="60" spans="1:13" s="2" customFormat="1" ht="14.1">
      <c r="A60" s="17" t="s">
        <v>46</v>
      </c>
      <c r="B60" s="18">
        <v>61.75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19">
        <f t="shared" si="14"/>
        <v>0</v>
      </c>
    </row>
    <row r="61" spans="1:13" s="2" customFormat="1" ht="14.1">
      <c r="A61" s="17" t="s">
        <v>47</v>
      </c>
      <c r="B61" s="18">
        <v>51.375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19">
        <f t="shared" si="14"/>
        <v>0</v>
      </c>
    </row>
    <row r="62" spans="1:13" s="2" customFormat="1" ht="14.1">
      <c r="A62" s="17" t="s">
        <v>48</v>
      </c>
      <c r="B62" s="18">
        <v>89.625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19">
        <f t="shared" si="14"/>
        <v>0</v>
      </c>
    </row>
    <row r="63" spans="1:13" s="2" customFormat="1" ht="14.1">
      <c r="A63" s="17" t="s">
        <v>49</v>
      </c>
      <c r="B63" s="18">
        <v>77.375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19">
        <f t="shared" si="14"/>
        <v>0</v>
      </c>
    </row>
    <row r="64" spans="1:13" s="2" customFormat="1" ht="14.1">
      <c r="A64" s="17" t="s">
        <v>50</v>
      </c>
      <c r="B64" s="18">
        <v>32.3125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19">
        <f t="shared" si="14"/>
        <v>0</v>
      </c>
    </row>
    <row r="65" spans="1:13" s="2" customFormat="1" ht="14.1">
      <c r="A65" s="17" t="s">
        <v>51</v>
      </c>
      <c r="B65" s="18">
        <v>39.375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19">
        <f t="shared" si="14"/>
        <v>0</v>
      </c>
    </row>
    <row r="66" spans="1:13" s="2" customFormat="1" ht="14.1">
      <c r="A66" s="17" t="s">
        <v>52</v>
      </c>
      <c r="B66" s="18">
        <v>39.375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19">
        <f t="shared" si="14"/>
        <v>0</v>
      </c>
    </row>
    <row r="67" spans="1:13" s="2" customFormat="1" ht="14.1">
      <c r="A67" s="17" t="s">
        <v>53</v>
      </c>
      <c r="B67" s="18">
        <v>49.875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19">
        <f t="shared" si="14"/>
        <v>0</v>
      </c>
    </row>
    <row r="68" spans="1:13" s="2" customFormat="1" ht="14.1">
      <c r="A68" s="17" t="s">
        <v>54</v>
      </c>
      <c r="B68" s="18">
        <v>30.25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19">
        <f t="shared" si="14"/>
        <v>0</v>
      </c>
    </row>
    <row r="69" spans="1:13" s="2" customFormat="1" ht="14.1">
      <c r="A69" s="17" t="s">
        <v>55</v>
      </c>
      <c r="B69" s="18">
        <v>47.3125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19">
        <f t="shared" si="14"/>
        <v>0</v>
      </c>
    </row>
    <row r="70" spans="1:13" s="2" customFormat="1" ht="14.1">
      <c r="A70" s="17" t="s">
        <v>56</v>
      </c>
      <c r="B70" s="18">
        <v>41.375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19">
        <f t="shared" si="14"/>
        <v>0</v>
      </c>
    </row>
    <row r="71" spans="1:13" s="2" customFormat="1" ht="14.1">
      <c r="A71" s="17" t="s">
        <v>57</v>
      </c>
      <c r="B71" s="18">
        <v>41.375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19">
        <f t="shared" si="14"/>
        <v>0</v>
      </c>
    </row>
    <row r="72" spans="1:13" s="2" customFormat="1" ht="14.1">
      <c r="B72" s="4"/>
      <c r="C72" s="22">
        <f>SUM(C49:C71)</f>
        <v>0</v>
      </c>
      <c r="D72" s="22">
        <f t="shared" ref="D72:L72" si="15">SUM(D49:D71)</f>
        <v>0</v>
      </c>
      <c r="E72" s="22">
        <f t="shared" si="15"/>
        <v>0</v>
      </c>
      <c r="F72" s="22">
        <f t="shared" si="15"/>
        <v>0</v>
      </c>
      <c r="G72" s="22">
        <f t="shared" si="15"/>
        <v>0</v>
      </c>
      <c r="H72" s="22">
        <f t="shared" si="15"/>
        <v>0</v>
      </c>
      <c r="I72" s="22">
        <f t="shared" si="15"/>
        <v>0</v>
      </c>
      <c r="J72" s="22">
        <f t="shared" si="15"/>
        <v>0</v>
      </c>
      <c r="K72" s="22">
        <f t="shared" si="15"/>
        <v>0</v>
      </c>
      <c r="L72" s="22">
        <f t="shared" si="15"/>
        <v>0</v>
      </c>
      <c r="M72" s="19">
        <f>SUM(M49:M71)</f>
        <v>0</v>
      </c>
    </row>
    <row r="73" spans="1:13" s="2" customFormat="1" ht="14.1">
      <c r="B73" s="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1"/>
    </row>
    <row r="74" spans="1:13" s="2" customFormat="1" ht="14.1">
      <c r="B74" s="4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1"/>
    </row>
    <row r="75" spans="1:13" s="2" customFormat="1" ht="14.1">
      <c r="B75" s="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1"/>
    </row>
    <row r="76" spans="1:13" s="2" customFormat="1" ht="14.1">
      <c r="B76" s="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1"/>
    </row>
    <row r="77" spans="1:13" s="2" customFormat="1" thickBot="1">
      <c r="M77" s="24"/>
    </row>
    <row r="78" spans="1:13" s="2" customFormat="1" thickBot="1">
      <c r="A78" s="45" t="s">
        <v>13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7"/>
    </row>
    <row r="79" spans="1:13" s="2" customFormat="1" ht="14.1">
      <c r="M79" s="24"/>
    </row>
    <row r="80" spans="1:13" s="2" customFormat="1" ht="14.1">
      <c r="M80" s="24"/>
    </row>
    <row r="81" spans="1:13" s="2" customFormat="1" ht="36" customHeight="1">
      <c r="B81" s="14" t="s">
        <v>14</v>
      </c>
      <c r="C81" s="69" t="s">
        <v>15</v>
      </c>
      <c r="D81" s="70"/>
      <c r="E81" s="69" t="s">
        <v>16</v>
      </c>
      <c r="F81" s="70"/>
      <c r="G81" s="69" t="s">
        <v>17</v>
      </c>
      <c r="H81" s="70"/>
      <c r="I81" s="69" t="s">
        <v>18</v>
      </c>
      <c r="J81" s="70"/>
      <c r="K81" s="69" t="s">
        <v>19</v>
      </c>
      <c r="L81" s="70"/>
      <c r="M81" s="4"/>
    </row>
    <row r="82" spans="1:13" s="2" customFormat="1" ht="14.1">
      <c r="A82" s="13" t="s">
        <v>58</v>
      </c>
      <c r="B82" s="14" t="s">
        <v>21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 t="s">
        <v>22</v>
      </c>
    </row>
    <row r="83" spans="1:13" s="2" customFormat="1" ht="14.1">
      <c r="A83" s="17" t="s">
        <v>59</v>
      </c>
      <c r="B83" s="18">
        <v>5.0625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19">
        <f t="shared" ref="M83:M87" si="16">+(B83*C83)+(B83*D83)+(B83*F83)+(B83*H83)+(J83*B83)+(B83*L83)+(B83*E83)+(B83*G83)+(B83*I83)+(B83*K83)</f>
        <v>0</v>
      </c>
    </row>
    <row r="84" spans="1:13" s="2" customFormat="1" ht="14.1">
      <c r="A84" s="17" t="s">
        <v>60</v>
      </c>
      <c r="B84" s="18">
        <v>5.75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19">
        <f t="shared" si="16"/>
        <v>0</v>
      </c>
    </row>
    <row r="85" spans="1:13" s="2" customFormat="1" ht="14.1">
      <c r="A85" s="17" t="s">
        <v>61</v>
      </c>
      <c r="B85" s="18">
        <v>5.75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19">
        <f t="shared" si="16"/>
        <v>0</v>
      </c>
    </row>
    <row r="86" spans="1:13" s="2" customFormat="1" ht="14.1">
      <c r="A86" s="17" t="s">
        <v>62</v>
      </c>
      <c r="B86" s="18">
        <v>34.625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19">
        <f t="shared" si="16"/>
        <v>0</v>
      </c>
    </row>
    <row r="87" spans="1:13" s="2" customFormat="1" ht="14.1">
      <c r="A87" s="17" t="s">
        <v>63</v>
      </c>
      <c r="B87" s="18">
        <v>15.875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19">
        <f t="shared" si="16"/>
        <v>0</v>
      </c>
    </row>
    <row r="88" spans="1:13" s="2" customFormat="1" ht="14.1">
      <c r="C88" s="22">
        <f>SUM(C83:C87)</f>
        <v>0</v>
      </c>
      <c r="D88" s="22">
        <f t="shared" ref="D88:L88" si="17">SUM(D83:D87)</f>
        <v>0</v>
      </c>
      <c r="E88" s="22">
        <f t="shared" si="17"/>
        <v>0</v>
      </c>
      <c r="F88" s="22">
        <f t="shared" si="17"/>
        <v>0</v>
      </c>
      <c r="G88" s="22">
        <f t="shared" si="17"/>
        <v>0</v>
      </c>
      <c r="H88" s="22">
        <f t="shared" si="17"/>
        <v>0</v>
      </c>
      <c r="I88" s="22">
        <f t="shared" si="17"/>
        <v>0</v>
      </c>
      <c r="J88" s="22">
        <f t="shared" si="17"/>
        <v>0</v>
      </c>
      <c r="K88" s="22">
        <f t="shared" si="17"/>
        <v>0</v>
      </c>
      <c r="L88" s="22">
        <f t="shared" si="17"/>
        <v>0</v>
      </c>
      <c r="M88" s="19">
        <f>SUM(M83:M87)</f>
        <v>0</v>
      </c>
    </row>
    <row r="89" spans="1:13" s="2" customFormat="1" ht="14.1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1"/>
    </row>
    <row r="90" spans="1:13" s="2" customFormat="1" ht="14.1">
      <c r="A90" s="13" t="s">
        <v>64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1"/>
    </row>
    <row r="91" spans="1:13" s="2" customFormat="1" ht="14.1">
      <c r="A91" s="17" t="s">
        <v>65</v>
      </c>
      <c r="B91" s="25">
        <v>126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19">
        <f>+(B91*C91)+(B91*D91)+(B91*F91)+(B91*H91)+(J91*B91)+(B91*L91)+(B91*E91)+(B91*G91)+(B91*I91)+(B91*K91)</f>
        <v>0</v>
      </c>
    </row>
    <row r="92" spans="1:13" s="2" customFormat="1" ht="14.1">
      <c r="A92" s="17" t="s">
        <v>66</v>
      </c>
      <c r="B92" s="18">
        <v>36.0625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19">
        <f t="shared" ref="M92:M108" si="18">+(B92*C92)+(B92*D92)+(B92*F92)+(B92*H92)+(J92*B92)+(B92*L92)+(B92*E92)+(B92*G92)+(B92*I92)+(B92*K92)</f>
        <v>0</v>
      </c>
    </row>
    <row r="93" spans="1:13" s="2" customFormat="1" ht="14.1">
      <c r="A93" s="17" t="s">
        <v>67</v>
      </c>
      <c r="B93" s="18">
        <v>41.5625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19">
        <f t="shared" si="18"/>
        <v>0</v>
      </c>
    </row>
    <row r="94" spans="1:13" s="2" customFormat="1" ht="14.1">
      <c r="A94" s="17" t="s">
        <v>68</v>
      </c>
      <c r="B94" s="18">
        <v>41.5625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19">
        <f t="shared" si="18"/>
        <v>0</v>
      </c>
    </row>
    <row r="95" spans="1:13" s="2" customFormat="1" ht="14.1">
      <c r="A95" s="17" t="s">
        <v>69</v>
      </c>
      <c r="B95" s="18">
        <v>41.5625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19">
        <f t="shared" si="18"/>
        <v>0</v>
      </c>
    </row>
    <row r="96" spans="1:13" s="2" customFormat="1" ht="14.1">
      <c r="A96" s="17" t="s">
        <v>70</v>
      </c>
      <c r="B96" s="18">
        <v>41.5625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19">
        <f t="shared" si="18"/>
        <v>0</v>
      </c>
    </row>
    <row r="97" spans="1:13" s="2" customFormat="1" ht="14.1">
      <c r="A97" s="17" t="s">
        <v>71</v>
      </c>
      <c r="B97" s="18">
        <v>41.5625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19">
        <f t="shared" si="18"/>
        <v>0</v>
      </c>
    </row>
    <row r="98" spans="1:13" s="2" customFormat="1" ht="14.1">
      <c r="A98" s="17" t="s">
        <v>72</v>
      </c>
      <c r="B98" s="18">
        <v>46.125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19">
        <f t="shared" si="18"/>
        <v>0</v>
      </c>
    </row>
    <row r="99" spans="1:13" s="2" customFormat="1" ht="14.1">
      <c r="A99" s="17" t="s">
        <v>73</v>
      </c>
      <c r="B99" s="18">
        <v>46.125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19">
        <f t="shared" si="18"/>
        <v>0</v>
      </c>
    </row>
    <row r="100" spans="1:13" s="2" customFormat="1" ht="14.1">
      <c r="A100" s="17" t="s">
        <v>74</v>
      </c>
      <c r="B100" s="18">
        <v>41.5625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19">
        <f t="shared" si="18"/>
        <v>0</v>
      </c>
    </row>
    <row r="101" spans="1:13" s="2" customFormat="1" ht="14.1">
      <c r="A101" s="17" t="s">
        <v>75</v>
      </c>
      <c r="B101" s="18">
        <v>22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19">
        <f t="shared" si="18"/>
        <v>0</v>
      </c>
    </row>
    <row r="102" spans="1:13" s="2" customFormat="1" ht="14.1">
      <c r="A102" s="17" t="s">
        <v>76</v>
      </c>
      <c r="B102" s="18">
        <v>34.625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19">
        <f t="shared" si="18"/>
        <v>0</v>
      </c>
    </row>
    <row r="103" spans="1:13" s="2" customFormat="1" ht="14.1">
      <c r="A103" s="17" t="s">
        <v>77</v>
      </c>
      <c r="B103" s="18">
        <v>27.5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19">
        <f t="shared" si="18"/>
        <v>0</v>
      </c>
    </row>
    <row r="104" spans="1:13" s="2" customFormat="1" ht="14.1">
      <c r="A104" s="17" t="s">
        <v>78</v>
      </c>
      <c r="B104" s="18">
        <v>44.75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19">
        <f t="shared" si="18"/>
        <v>0</v>
      </c>
    </row>
    <row r="105" spans="1:13" s="2" customFormat="1" ht="14.1">
      <c r="A105" s="17" t="s">
        <v>79</v>
      </c>
      <c r="B105" s="18">
        <v>4.625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19">
        <f t="shared" si="18"/>
        <v>0</v>
      </c>
    </row>
    <row r="106" spans="1:13" s="2" customFormat="1" ht="14.1">
      <c r="A106" s="17" t="s">
        <v>80</v>
      </c>
      <c r="B106" s="18">
        <v>4.625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19">
        <f t="shared" si="18"/>
        <v>0</v>
      </c>
    </row>
    <row r="107" spans="1:13" s="2" customFormat="1" ht="14.1">
      <c r="A107" s="17" t="s">
        <v>81</v>
      </c>
      <c r="B107" s="18">
        <v>4.625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19">
        <f t="shared" si="18"/>
        <v>0</v>
      </c>
    </row>
    <row r="108" spans="1:13" s="2" customFormat="1" ht="14.1">
      <c r="A108" s="17" t="s">
        <v>82</v>
      </c>
      <c r="B108" s="18">
        <v>4.625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19">
        <f t="shared" si="18"/>
        <v>0</v>
      </c>
    </row>
    <row r="109" spans="1:13" s="2" customFormat="1" ht="14.1">
      <c r="C109" s="22">
        <f>SUM(C91:C108)</f>
        <v>0</v>
      </c>
      <c r="D109" s="22">
        <f t="shared" ref="D109:L109" si="19">SUM(D91:D108)</f>
        <v>0</v>
      </c>
      <c r="E109" s="22">
        <f t="shared" si="19"/>
        <v>0</v>
      </c>
      <c r="F109" s="22">
        <f t="shared" si="19"/>
        <v>0</v>
      </c>
      <c r="G109" s="22">
        <f t="shared" si="19"/>
        <v>0</v>
      </c>
      <c r="H109" s="22">
        <f t="shared" si="19"/>
        <v>0</v>
      </c>
      <c r="I109" s="22">
        <f t="shared" si="19"/>
        <v>0</v>
      </c>
      <c r="J109" s="22">
        <f t="shared" si="19"/>
        <v>0</v>
      </c>
      <c r="K109" s="22">
        <f t="shared" si="19"/>
        <v>0</v>
      </c>
      <c r="L109" s="22">
        <f t="shared" si="19"/>
        <v>0</v>
      </c>
      <c r="M109" s="19">
        <f>SUM(M91:M108)</f>
        <v>0</v>
      </c>
    </row>
    <row r="110" spans="1:13" s="2" customFormat="1" ht="14.1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1"/>
    </row>
    <row r="111" spans="1:13" s="2" customFormat="1" ht="14.1">
      <c r="A111" s="13" t="s">
        <v>83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1"/>
    </row>
    <row r="112" spans="1:13" s="2" customFormat="1" ht="14.1">
      <c r="A112" s="17" t="s">
        <v>84</v>
      </c>
      <c r="B112" s="25">
        <v>206.25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19">
        <f>+(B112*C112)+(B112*D112)+(B112*F112)+(B112*H112)+(J112*B112)+(B112*L112)+(B112*E112)+(B112*G112)+(B112*I112)+(B112*K112)</f>
        <v>0</v>
      </c>
    </row>
    <row r="113" spans="1:13" s="2" customFormat="1" ht="14.1">
      <c r="A113" s="17" t="s">
        <v>85</v>
      </c>
      <c r="B113" s="18">
        <v>86.25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19">
        <f t="shared" ref="M113:M119" si="20">+(B113*C113)+(B113*D113)+(B113*F113)+(B113*H113)+(J113*B113)+(B113*L113)+(B113*E113)+(B113*G113)+(B113*I113)+(B113*K113)</f>
        <v>0</v>
      </c>
    </row>
    <row r="114" spans="1:13" s="2" customFormat="1" ht="14.1">
      <c r="A114" s="17" t="s">
        <v>86</v>
      </c>
      <c r="B114" s="18">
        <v>86.25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19">
        <f t="shared" si="20"/>
        <v>0</v>
      </c>
    </row>
    <row r="115" spans="1:13" s="2" customFormat="1" ht="14.1">
      <c r="A115" s="17" t="s">
        <v>87</v>
      </c>
      <c r="B115" s="18">
        <v>18.75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19">
        <f t="shared" si="20"/>
        <v>0</v>
      </c>
    </row>
    <row r="116" spans="1:13" s="2" customFormat="1" ht="14.1">
      <c r="A116" s="17" t="s">
        <v>88</v>
      </c>
      <c r="B116" s="18">
        <v>18.75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19">
        <f t="shared" si="20"/>
        <v>0</v>
      </c>
    </row>
    <row r="117" spans="1:13" s="2" customFormat="1" ht="14.1">
      <c r="A117" s="17" t="s">
        <v>89</v>
      </c>
      <c r="B117" s="18">
        <v>18.75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19">
        <f t="shared" si="20"/>
        <v>0</v>
      </c>
    </row>
    <row r="118" spans="1:13" s="2" customFormat="1" ht="14.1">
      <c r="A118" s="17" t="s">
        <v>90</v>
      </c>
      <c r="B118" s="18">
        <v>18.75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19">
        <f t="shared" si="20"/>
        <v>0</v>
      </c>
    </row>
    <row r="119" spans="1:13" s="2" customFormat="1" ht="14.1">
      <c r="A119" s="17" t="s">
        <v>91</v>
      </c>
      <c r="B119" s="18">
        <v>4.3125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19">
        <f t="shared" si="20"/>
        <v>0</v>
      </c>
    </row>
    <row r="120" spans="1:13" s="2" customFormat="1" ht="14.1">
      <c r="C120" s="22">
        <f>SUM(C112:C119)</f>
        <v>0</v>
      </c>
      <c r="D120" s="22">
        <f t="shared" ref="D120:L120" si="21">SUM(D112:D119)</f>
        <v>0</v>
      </c>
      <c r="E120" s="22">
        <f t="shared" si="21"/>
        <v>0</v>
      </c>
      <c r="F120" s="22">
        <f t="shared" si="21"/>
        <v>0</v>
      </c>
      <c r="G120" s="22">
        <f t="shared" si="21"/>
        <v>0</v>
      </c>
      <c r="H120" s="22">
        <f t="shared" si="21"/>
        <v>0</v>
      </c>
      <c r="I120" s="22">
        <f t="shared" si="21"/>
        <v>0</v>
      </c>
      <c r="J120" s="22">
        <f t="shared" si="21"/>
        <v>0</v>
      </c>
      <c r="K120" s="22">
        <f t="shared" si="21"/>
        <v>0</v>
      </c>
      <c r="L120" s="22">
        <f t="shared" si="21"/>
        <v>0</v>
      </c>
      <c r="M120" s="19">
        <f>SUM(M112:M119)</f>
        <v>0</v>
      </c>
    </row>
    <row r="121" spans="1:13" s="2" customFormat="1" ht="14.1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1"/>
    </row>
    <row r="122" spans="1:13" s="2" customFormat="1" ht="29.1" customHeight="1">
      <c r="A122" s="35" t="s">
        <v>92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s="2" customFormat="1" ht="14.1">
      <c r="A123" s="26"/>
      <c r="F123" s="27"/>
      <c r="K123" s="23"/>
      <c r="L123" s="23"/>
      <c r="M123" s="21"/>
    </row>
    <row r="124" spans="1:13" s="2" customFormat="1" ht="14.1">
      <c r="A124" s="74" t="s">
        <v>93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</row>
    <row r="125" spans="1:13" s="2" customFormat="1" ht="14.1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1"/>
    </row>
    <row r="126" spans="1:13" s="2" customFormat="1" thickBot="1">
      <c r="A126" s="28"/>
      <c r="B126" s="5"/>
      <c r="M126" s="21"/>
    </row>
    <row r="127" spans="1:13" s="2" customFormat="1" ht="15" thickTop="1" thickBot="1">
      <c r="A127" s="66" t="s">
        <v>94</v>
      </c>
      <c r="B127" s="67"/>
      <c r="M127" s="21"/>
    </row>
    <row r="128" spans="1:13" s="2" customFormat="1" thickTop="1">
      <c r="A128" s="29" t="s">
        <v>95</v>
      </c>
      <c r="B128" s="30">
        <f>+M35+M40+M46+M72+M88+M109+M120</f>
        <v>0</v>
      </c>
      <c r="M128" s="21"/>
    </row>
    <row r="129" spans="1:13" s="2" customFormat="1" ht="14.1">
      <c r="A129" s="29" t="s">
        <v>96</v>
      </c>
      <c r="B129" s="30">
        <f>+B128*0.1</f>
        <v>0</v>
      </c>
      <c r="M129" s="21"/>
    </row>
    <row r="130" spans="1:13" s="2" customFormat="1" thickBot="1">
      <c r="A130" s="31" t="s">
        <v>97</v>
      </c>
      <c r="B130" s="32">
        <f>+B128+B129</f>
        <v>0</v>
      </c>
      <c r="M130" s="21"/>
    </row>
    <row r="131" spans="1:13" s="2" customFormat="1" thickTop="1">
      <c r="M131" s="21"/>
    </row>
    <row r="132" spans="1:13" s="2" customFormat="1" ht="14.1">
      <c r="B132" s="33"/>
      <c r="M132" s="21"/>
    </row>
    <row r="133" spans="1:13" s="2" customFormat="1" ht="25.5" customHeight="1" thickBot="1">
      <c r="A133" s="68" t="s">
        <v>98</v>
      </c>
      <c r="B133" s="68"/>
      <c r="M133" s="21"/>
    </row>
    <row r="134" spans="1:13" s="2" customFormat="1" ht="18" customHeight="1" thickBot="1">
      <c r="A134" s="45" t="s">
        <v>99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7"/>
    </row>
    <row r="135" spans="1:13" s="2" customFormat="1" ht="18" customHeight="1">
      <c r="A135" s="71" t="s">
        <v>100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3"/>
    </row>
    <row r="136" spans="1:13" s="2" customFormat="1" ht="18" customHeight="1">
      <c r="A136" s="39" t="s">
        <v>101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1"/>
    </row>
    <row r="137" spans="1:13" s="2" customFormat="1" ht="18" customHeight="1">
      <c r="A137" s="39" t="s">
        <v>102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1"/>
    </row>
    <row r="138" spans="1:13" s="2" customFormat="1" ht="18" customHeight="1">
      <c r="A138" s="39" t="s">
        <v>103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1"/>
    </row>
    <row r="139" spans="1:13" s="2" customFormat="1" ht="18" customHeight="1">
      <c r="A139" s="39" t="s">
        <v>104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1"/>
    </row>
    <row r="140" spans="1:13" s="2" customFormat="1" ht="18" customHeight="1">
      <c r="A140" s="39" t="s">
        <v>105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1"/>
    </row>
    <row r="141" spans="1:13" s="2" customFormat="1" ht="18" customHeight="1" thickBot="1">
      <c r="A141" s="42" t="s">
        <v>106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4"/>
    </row>
    <row r="142" spans="1:13" s="2" customFormat="1" ht="14.1">
      <c r="M142" s="21"/>
    </row>
  </sheetData>
  <protectedRanges>
    <protectedRange sqref="C83:L87 C91:L108 C112:L118" name="Rango5"/>
    <protectedRange sqref="C31:L34 C38:L39 C49:L71 C43:L45" name="Rango2"/>
    <protectedRange sqref="C8:L17" name="Datos cliente"/>
  </protectedRanges>
  <mergeCells count="46">
    <mergeCell ref="A5:M5"/>
    <mergeCell ref="A8:B8"/>
    <mergeCell ref="A127:B127"/>
    <mergeCell ref="A133:B133"/>
    <mergeCell ref="A13:B13"/>
    <mergeCell ref="A14:B14"/>
    <mergeCell ref="A15:B15"/>
    <mergeCell ref="C29:D29"/>
    <mergeCell ref="E29:F29"/>
    <mergeCell ref="G29:H29"/>
    <mergeCell ref="A26:M26"/>
    <mergeCell ref="A6:M6"/>
    <mergeCell ref="C8:M8"/>
    <mergeCell ref="C9:M9"/>
    <mergeCell ref="C11:M11"/>
    <mergeCell ref="I29:J29"/>
    <mergeCell ref="A9:B9"/>
    <mergeCell ref="C13:M13"/>
    <mergeCell ref="C14:M14"/>
    <mergeCell ref="C15:M15"/>
    <mergeCell ref="C16:M16"/>
    <mergeCell ref="A16:B16"/>
    <mergeCell ref="A140:M140"/>
    <mergeCell ref="A141:M141"/>
    <mergeCell ref="A134:M134"/>
    <mergeCell ref="C12:M12"/>
    <mergeCell ref="A11:B11"/>
    <mergeCell ref="A12:B12"/>
    <mergeCell ref="C17:M17"/>
    <mergeCell ref="A17:B17"/>
    <mergeCell ref="A22:M22"/>
    <mergeCell ref="K29:L29"/>
    <mergeCell ref="A78:M78"/>
    <mergeCell ref="C81:D81"/>
    <mergeCell ref="E81:F81"/>
    <mergeCell ref="G81:H81"/>
    <mergeCell ref="I81:J81"/>
    <mergeCell ref="K81:L81"/>
    <mergeCell ref="A122:M122"/>
    <mergeCell ref="A124:M124"/>
    <mergeCell ref="A21:M21"/>
    <mergeCell ref="A138:M138"/>
    <mergeCell ref="A139:M139"/>
    <mergeCell ref="A135:M135"/>
    <mergeCell ref="A136:M136"/>
    <mergeCell ref="A137:M137"/>
  </mergeCells>
  <phoneticPr fontId="2" type="noConversion"/>
  <hyperlinks>
    <hyperlink ref="A22" r:id="rId1" display="mailto:antara.madrid@areas.com" xr:uid="{641EB917-4375-4A35-8F2D-6D20292F43A8}"/>
  </hyperlinks>
  <printOptions horizontalCentered="1"/>
  <pageMargins left="0.39370078740157483" right="0.39370078740157483" top="0.39370078740157483" bottom="0.39370078740157483" header="0" footer="0"/>
  <pageSetup paperSize="9" scale="67" fitToHeight="0" orientation="portrait" horizontalDpi="1200" verticalDpi="1200" r:id="rId2"/>
  <headerFooter scaleWithDoc="0" alignWithMargins="0"/>
  <rowBreaks count="3" manualBreakCount="3">
    <brk id="25" max="12" man="1"/>
    <brk id="77" max="12" man="1"/>
    <brk id="126" max="12" man="1"/>
  </rowBreaks>
  <colBreaks count="2" manualBreakCount="2">
    <brk id="13" max="127" man="1"/>
    <brk id="14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5ff43d-26a7-42ea-a8c4-18be9aacb69b" xsi:nil="true"/>
    <lcf76f155ced4ddcb4097134ff3c332f xmlns="eadd51e5-6423-42f8-9eea-7b5e1f69788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7685A2121A434A90427845D4654884" ma:contentTypeVersion="16" ma:contentTypeDescription="Create a new document." ma:contentTypeScope="" ma:versionID="2055747403e4e0049caa926ed3db0608">
  <xsd:schema xmlns:xsd="http://www.w3.org/2001/XMLSchema" xmlns:xs="http://www.w3.org/2001/XMLSchema" xmlns:p="http://schemas.microsoft.com/office/2006/metadata/properties" xmlns:ns2="eadd51e5-6423-42f8-9eea-7b5e1f697884" xmlns:ns3="235ff43d-26a7-42ea-a8c4-18be9aacb69b" targetNamespace="http://schemas.microsoft.com/office/2006/metadata/properties" ma:root="true" ma:fieldsID="d1d40b1036f00aeca143771e41752dde" ns2:_="" ns3:_="">
    <xsd:import namespace="eadd51e5-6423-42f8-9eea-7b5e1f697884"/>
    <xsd:import namespace="235ff43d-26a7-42ea-a8c4-18be9aacb6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51e5-6423-42f8-9eea-7b5e1f6978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878626-82f3-48be-ba60-4576c689d0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ff43d-26a7-42ea-a8c4-18be9aacb69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f359bf-6a9d-4075-b61b-b6238616da0f}" ma:internalName="TaxCatchAll" ma:showField="CatchAllData" ma:web="235ff43d-26a7-42ea-a8c4-18be9aacb6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EA8988-98FE-49F6-AFE6-948E8D006F4F}"/>
</file>

<file path=customXml/itemProps2.xml><?xml version="1.0" encoding="utf-8"?>
<ds:datastoreItem xmlns:ds="http://schemas.openxmlformats.org/officeDocument/2006/customXml" ds:itemID="{57A281ED-3DD5-4AD2-8639-949458EA2C11}"/>
</file>

<file path=customXml/itemProps3.xml><?xml version="1.0" encoding="utf-8"?>
<ds:datastoreItem xmlns:ds="http://schemas.openxmlformats.org/officeDocument/2006/customXml" ds:itemID="{354348AF-2B59-41C3-9775-9FC2D743CC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Torrente Quevedo</dc:creator>
  <cp:keywords/>
  <dc:description/>
  <cp:lastModifiedBy>Ana Carrazón</cp:lastModifiedBy>
  <cp:revision/>
  <dcterms:created xsi:type="dcterms:W3CDTF">2023-05-18T11:44:19Z</dcterms:created>
  <dcterms:modified xsi:type="dcterms:W3CDTF">2023-06-15T12:37:41Z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0x010100BC7685A2121A434A90427845D4654884</vt:lpwstr>
  </property>
  <property fmtid="{D5CDD505-2E9C-101B-9397-08002B2CF9AE}" pid="3" name="MediaServiceImageTags">
    <vt:lpwstr/>
  </property>
</Properties>
</file>